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10" yWindow="300" windowWidth="13455" windowHeight="11160"/>
  </bookViews>
  <sheets>
    <sheet name="Inmatning" sheetId="1" r:id="rId1"/>
    <sheet name="Resultat" sheetId="2" state="hidden" r:id="rId2"/>
  </sheets>
  <calcPr calcId="145621"/>
</workbook>
</file>

<file path=xl/calcChain.xml><?xml version="1.0" encoding="utf-8"?>
<calcChain xmlns="http://schemas.openxmlformats.org/spreadsheetml/2006/main">
  <c r="C16" i="2" l="1"/>
  <c r="C13" i="2" l="1"/>
  <c r="C12" i="2"/>
  <c r="C15" i="2" s="1"/>
  <c r="C11" i="2"/>
  <c r="C5" i="2" l="1"/>
  <c r="C17" i="2" l="1"/>
  <c r="H8" i="1" l="1"/>
</calcChain>
</file>

<file path=xl/sharedStrings.xml><?xml version="1.0" encoding="utf-8"?>
<sst xmlns="http://schemas.openxmlformats.org/spreadsheetml/2006/main" count="44" uniqueCount="41">
  <si>
    <t>Resultat:</t>
  </si>
  <si>
    <t>reducerar kostnaderna för ert företag per år med:</t>
  </si>
  <si>
    <t xml:space="preserve">Observera att kalkylen visar besparingar i pengar. </t>
  </si>
  <si>
    <t>De personella besparingarna i form av minskade skador och trevligare arbetsmiljö följer med på köpet. </t>
  </si>
  <si>
    <t>ENTER</t>
  </si>
  <si>
    <t>&gt;&gt;&gt;&gt;&gt;&gt;&gt;</t>
  </si>
  <si>
    <t>&gt;&gt;</t>
  </si>
  <si>
    <t>Copyright Frendix Sweden 2019</t>
  </si>
  <si>
    <t>1. Lönekostnad per timme inkl. arbetsgivaravgifter och semesterersättning?</t>
  </si>
  <si>
    <t>Hanteringen medför ofta att 2 eller fler i personalen måste hantera detta. Alternativ använda tung lastbil med kran.</t>
  </si>
  <si>
    <t>Tim.</t>
  </si>
  <si>
    <t>4. Används istället tung lastbil vid dessa transporter?</t>
  </si>
  <si>
    <t>1=ja, 0=nej</t>
  </si>
  <si>
    <t>53000 kr, månadskostnad per Innolift leasing 84 mån, 10% restvärde</t>
  </si>
  <si>
    <t>Merkostnad för tung lastbil per timme.</t>
  </si>
  <si>
    <t>Kostnad Innolift per månad från år 8:</t>
  </si>
  <si>
    <t>Investering i Innolift</t>
  </si>
  <si>
    <t>3. Antal timmar totalt för lastning, transport och leverans av tungt gods per dag?</t>
  </si>
  <si>
    <t>Kostnad Innolift per arbetsdag baserat på antal tim. den används.</t>
  </si>
  <si>
    <t>Arbetskostnad transport/dag</t>
  </si>
  <si>
    <t>Merkostnad tung lastbil</t>
  </si>
  <si>
    <t>Kostnad per år innan Innolift:</t>
  </si>
  <si>
    <t>Kostnad per år med Innolift:</t>
  </si>
  <si>
    <t>Med Innolift kan en person utföra lastning, transport och lossning hos mottagare!</t>
  </si>
  <si>
    <t xml:space="preserve">Detta är ett exempel på hur några av våra kunder sparar pengar idag.  </t>
  </si>
  <si>
    <t>Den förbättrade arbetsmiljön är inte med i kalkyl utan förbättrar kalkylen ytterligare.</t>
  </si>
  <si>
    <t>2. För närvarande, hur många av personalen behöver hantera en transport?</t>
  </si>
  <si>
    <r>
      <t xml:space="preserve">Kontakta </t>
    </r>
    <r>
      <rPr>
        <sz val="11"/>
        <rFont val="Calibri"/>
        <family val="2"/>
        <scheme val="minor"/>
      </rPr>
      <t>oss för mer beräkning vad ni kan spara in i kostnader och samtidigt höja arbetsmiljön!</t>
    </r>
  </si>
  <si>
    <t xml:space="preserve">        Begär offert&gt;&gt;</t>
  </si>
  <si>
    <t>Kalkylen visar besparingen och är baserad på lastning, transport och leverans av tungt gods som utförs i liten skåpbil.</t>
  </si>
  <si>
    <t xml:space="preserve">Med Innolift så hanteras hela distributionskedjan av en person ur personalen. </t>
  </si>
  <si>
    <t>Testa själv vad en investering i INNOLIFT kan spara för er per år:</t>
  </si>
  <si>
    <t xml:space="preserve">  Fyll i de gula fälten nedan.</t>
  </si>
  <si>
    <t xml:space="preserve">i Ford Connect för snabba och effektiva leveranser till verkstäder och bilhandel. </t>
  </si>
  <si>
    <t>Se fler användare här!</t>
  </si>
  <si>
    <t>Kalkylen är baserad på information från en av våra kunder, MECA i Rågsved, Stockholm som använder sin</t>
  </si>
  <si>
    <t>Innolift A600/650</t>
  </si>
  <si>
    <r>
      <t>Fyll i alla de gula fälten, tryck  sedan</t>
    </r>
    <r>
      <rPr>
        <b/>
        <sz val="11"/>
        <color rgb="FFFF0000"/>
        <rFont val="Calibri"/>
        <family val="2"/>
        <scheme val="minor"/>
      </rPr>
      <t>&gt;&gt;&gt;&gt;&gt;&gt;&gt;&gt;</t>
    </r>
  </si>
  <si>
    <t xml:space="preserve">Vid distribution av olje- och spolarvätskefat lastades, transporterades och lossades detta hos MECA´s  bilverkstadskunder. </t>
  </si>
  <si>
    <t xml:space="preserve">Innan investeringen i Innolift krävdes två ur personalen för att hantera detta. </t>
  </si>
  <si>
    <t>Version 2019 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</si>
</sst>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.5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4" borderId="0" xfId="0" applyFill="1"/>
    <xf numFmtId="0" fontId="1" fillId="0" borderId="0" xfId="0" applyFont="1"/>
    <xf numFmtId="164" fontId="3" fillId="4" borderId="1" xfId="0" applyNumberFormat="1" applyFont="1" applyFill="1" applyBorder="1"/>
    <xf numFmtId="0" fontId="4" fillId="0" borderId="0" xfId="0" applyFont="1"/>
    <xf numFmtId="0" fontId="5" fillId="0" borderId="0" xfId="1"/>
    <xf numFmtId="0" fontId="5" fillId="0" borderId="0" xfId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right"/>
    </xf>
    <xf numFmtId="0" fontId="6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0" borderId="0" xfId="0" applyBorder="1"/>
    <xf numFmtId="0" fontId="2" fillId="0" borderId="0" xfId="0" applyFont="1" applyBorder="1"/>
    <xf numFmtId="0" fontId="5" fillId="0" borderId="0" xfId="1" applyBorder="1" applyProtection="1">
      <protection locked="0"/>
    </xf>
    <xf numFmtId="0" fontId="0" fillId="3" borderId="0" xfId="0" applyFill="1"/>
    <xf numFmtId="164" fontId="3" fillId="3" borderId="0" xfId="0" applyNumberFormat="1" applyFont="1" applyFill="1" applyBorder="1"/>
    <xf numFmtId="0" fontId="0" fillId="3" borderId="1" xfId="0" applyFill="1" applyBorder="1"/>
    <xf numFmtId="0" fontId="0" fillId="0" borderId="1" xfId="0" applyBorder="1"/>
    <xf numFmtId="0" fontId="10" fillId="0" borderId="1" xfId="0" applyFont="1" applyBorder="1"/>
    <xf numFmtId="0" fontId="0" fillId="0" borderId="0" xfId="0" applyFill="1" applyBorder="1"/>
    <xf numFmtId="0" fontId="2" fillId="5" borderId="9" xfId="0" applyFont="1" applyFill="1" applyBorder="1"/>
    <xf numFmtId="0" fontId="2" fillId="5" borderId="11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164" fontId="9" fillId="4" borderId="6" xfId="0" applyNumberFormat="1" applyFont="1" applyFill="1" applyBorder="1"/>
    <xf numFmtId="0" fontId="2" fillId="5" borderId="10" xfId="0" applyFont="1" applyFill="1" applyBorder="1"/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/>
    <xf numFmtId="0" fontId="2" fillId="5" borderId="3" xfId="0" applyFont="1" applyFill="1" applyBorder="1" applyProtection="1">
      <protection locked="0"/>
    </xf>
    <xf numFmtId="0" fontId="6" fillId="6" borderId="16" xfId="0" applyFont="1" applyFill="1" applyBorder="1"/>
    <xf numFmtId="0" fontId="0" fillId="6" borderId="17" xfId="0" applyFill="1" applyBorder="1"/>
    <xf numFmtId="0" fontId="0" fillId="6" borderId="16" xfId="0" applyFill="1" applyBorder="1"/>
    <xf numFmtId="0" fontId="0" fillId="0" borderId="16" xfId="0" applyBorder="1"/>
    <xf numFmtId="0" fontId="4" fillId="0" borderId="16" xfId="0" applyFont="1" applyBorder="1"/>
    <xf numFmtId="0" fontId="7" fillId="6" borderId="16" xfId="0" applyFont="1" applyFill="1" applyBorder="1"/>
    <xf numFmtId="0" fontId="4" fillId="6" borderId="18" xfId="0" applyFont="1" applyFill="1" applyBorder="1"/>
    <xf numFmtId="0" fontId="0" fillId="6" borderId="19" xfId="0" applyFill="1" applyBorder="1"/>
    <xf numFmtId="0" fontId="0" fillId="6" borderId="20" xfId="0" applyFill="1" applyBorder="1"/>
    <xf numFmtId="0" fontId="1" fillId="6" borderId="17" xfId="0" applyFont="1" applyFill="1" applyBorder="1"/>
    <xf numFmtId="164" fontId="9" fillId="4" borderId="7" xfId="0" applyNumberFormat="1" applyFont="1" applyFill="1" applyBorder="1"/>
    <xf numFmtId="0" fontId="0" fillId="6" borderId="0" xfId="0" applyFill="1"/>
    <xf numFmtId="0" fontId="6" fillId="3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center"/>
    </xf>
    <xf numFmtId="0" fontId="0" fillId="4" borderId="0" xfId="0" applyFill="1" applyBorder="1"/>
    <xf numFmtId="0" fontId="8" fillId="3" borderId="0" xfId="0" applyFont="1" applyFill="1" applyBorder="1" applyAlignment="1">
      <alignment horizontal="right"/>
    </xf>
    <xf numFmtId="0" fontId="1" fillId="4" borderId="22" xfId="0" applyFont="1" applyFill="1" applyBorder="1"/>
    <xf numFmtId="0" fontId="0" fillId="4" borderId="23" xfId="0" applyFill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Protection="1">
      <protection locked="0"/>
    </xf>
    <xf numFmtId="0" fontId="5" fillId="5" borderId="14" xfId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4" borderId="22" xfId="0" applyFill="1" applyBorder="1"/>
    <xf numFmtId="0" fontId="5" fillId="5" borderId="10" xfId="1" applyFill="1" applyBorder="1" applyProtection="1">
      <protection locked="0"/>
    </xf>
    <xf numFmtId="0" fontId="6" fillId="4" borderId="13" xfId="0" applyFont="1" applyFill="1" applyBorder="1"/>
    <xf numFmtId="0" fontId="13" fillId="4" borderId="12" xfId="1" applyFont="1" applyFill="1" applyBorder="1" applyAlignment="1">
      <alignment vertical="center"/>
    </xf>
    <xf numFmtId="0" fontId="14" fillId="4" borderId="4" xfId="1" applyFont="1" applyFill="1" applyBorder="1" applyProtection="1"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ndix.se/index.php/start-innolift" TargetMode="External"/><Relationship Id="rId2" Type="http://schemas.openxmlformats.org/officeDocument/2006/relationships/image" Target="../media/image1.png"/><Relationship Id="rId1" Type="http://schemas.openxmlformats.org/officeDocument/2006/relationships/hyperlink" Target="mailto:OffertInnolift@frendix.se?subject=Jag%20vill%20ha%20en%20offert%20p&#229;%20Innolift.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9526</xdr:colOff>
      <xdr:row>20</xdr:row>
      <xdr:rowOff>142875</xdr:rowOff>
    </xdr:from>
    <xdr:to>
      <xdr:col>9</xdr:col>
      <xdr:colOff>302420</xdr:colOff>
      <xdr:row>22</xdr:row>
      <xdr:rowOff>85725</xdr:rowOff>
    </xdr:to>
    <xdr:pic>
      <xdr:nvPicPr>
        <xdr:cNvPr id="6" name="Bildobjekt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51" y="3019425"/>
          <a:ext cx="292894" cy="323850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22</xdr:row>
      <xdr:rowOff>104775</xdr:rowOff>
    </xdr:from>
    <xdr:to>
      <xdr:col>8</xdr:col>
      <xdr:colOff>180673</xdr:colOff>
      <xdr:row>25</xdr:row>
      <xdr:rowOff>152323</xdr:rowOff>
    </xdr:to>
    <xdr:pic>
      <xdr:nvPicPr>
        <xdr:cNvPr id="3" name="Bildobjekt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71850" y="3362325"/>
          <a:ext cx="2419048" cy="6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552451</xdr:colOff>
      <xdr:row>19</xdr:row>
      <xdr:rowOff>57150</xdr:rowOff>
    </xdr:from>
    <xdr:to>
      <xdr:col>3</xdr:col>
      <xdr:colOff>393963</xdr:colOff>
      <xdr:row>26</xdr:row>
      <xdr:rowOff>171451</xdr:rowOff>
    </xdr:to>
    <xdr:pic>
      <xdr:nvPicPr>
        <xdr:cNvPr id="4" name="Bildobjekt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2051" y="2733675"/>
          <a:ext cx="1060712" cy="145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xpshop.net/product/innolift-a600-651" TargetMode="External"/><Relationship Id="rId2" Type="http://schemas.openxmlformats.org/officeDocument/2006/relationships/hyperlink" Target="mailto:BesparingMedInnolift@frendix.se?subject=Kontakta%20mig.%20Jag%20vill%20veta%20hur%20Innolift%20kan%20s&#228;nka%20v&#229;ra%20kostnader!" TargetMode="External"/><Relationship Id="rId1" Type="http://schemas.openxmlformats.org/officeDocument/2006/relationships/hyperlink" Target="https://www.frendix.se/index.php/referense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xpshop.net/product/innolift-a600-65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J13" sqref="J13"/>
    </sheetView>
  </sheetViews>
  <sheetFormatPr defaultRowHeight="15" x14ac:dyDescent="0.25"/>
  <cols>
    <col min="1" max="1" width="6.7109375" style="3" customWidth="1"/>
    <col min="4" max="4" width="15.28515625" customWidth="1"/>
    <col min="5" max="5" width="1.5703125" customWidth="1"/>
    <col min="6" max="6" width="16.42578125" customWidth="1"/>
    <col min="7" max="7" width="5.140625" style="1" customWidth="1"/>
    <col min="8" max="8" width="18.28515625" style="1" customWidth="1"/>
    <col min="9" max="9" width="17.28515625" customWidth="1"/>
    <col min="11" max="11" width="16.7109375" customWidth="1"/>
    <col min="13" max="13" width="10.5703125" customWidth="1"/>
    <col min="14" max="14" width="9.7109375" customWidth="1"/>
  </cols>
  <sheetData>
    <row r="1" spans="2:11" s="3" customFormat="1" ht="15.75" thickBot="1" x14ac:dyDescent="0.3"/>
    <row r="2" spans="2:11" ht="16.5" customHeight="1" x14ac:dyDescent="0.25">
      <c r="B2" s="63" t="s">
        <v>35</v>
      </c>
      <c r="C2" s="27"/>
      <c r="D2" s="27"/>
      <c r="E2" s="27"/>
      <c r="F2" s="27"/>
      <c r="G2" s="27"/>
      <c r="H2" s="27"/>
      <c r="I2" s="27"/>
      <c r="J2" s="64" t="s">
        <v>36</v>
      </c>
      <c r="K2" s="28"/>
    </row>
    <row r="3" spans="2:11" s="3" customFormat="1" ht="15" customHeight="1" x14ac:dyDescent="0.25">
      <c r="B3" s="53" t="s">
        <v>33</v>
      </c>
      <c r="C3" s="51"/>
      <c r="D3" s="51"/>
      <c r="E3" s="51"/>
      <c r="F3" s="51"/>
      <c r="G3" s="51"/>
      <c r="H3" s="51"/>
      <c r="I3" s="51"/>
      <c r="J3" s="51"/>
      <c r="K3" s="54"/>
    </row>
    <row r="4" spans="2:11" s="3" customFormat="1" ht="20.25" customHeight="1" x14ac:dyDescent="0.25">
      <c r="B4" s="53" t="s">
        <v>38</v>
      </c>
      <c r="C4" s="51"/>
      <c r="D4" s="51"/>
      <c r="E4" s="51"/>
      <c r="F4" s="51"/>
      <c r="G4" s="51"/>
      <c r="H4" s="51"/>
      <c r="I4" s="51"/>
      <c r="J4" s="51"/>
      <c r="K4" s="54"/>
    </row>
    <row r="5" spans="2:11" s="3" customFormat="1" ht="20.25" customHeight="1" x14ac:dyDescent="0.25">
      <c r="B5" s="53" t="s">
        <v>39</v>
      </c>
      <c r="C5" s="51"/>
      <c r="D5" s="51"/>
      <c r="E5" s="51"/>
      <c r="F5" s="51"/>
      <c r="G5" s="51"/>
      <c r="H5" s="51"/>
      <c r="I5" s="51"/>
      <c r="J5" s="51"/>
      <c r="K5" s="54"/>
    </row>
    <row r="6" spans="2:11" s="3" customFormat="1" ht="20.25" customHeight="1" x14ac:dyDescent="0.25">
      <c r="B6" s="53" t="s">
        <v>30</v>
      </c>
      <c r="C6" s="51"/>
      <c r="D6" s="51"/>
      <c r="E6" s="51"/>
      <c r="F6" s="51"/>
      <c r="G6" s="51"/>
      <c r="H6" s="51"/>
      <c r="I6" s="51"/>
      <c r="J6" s="51"/>
      <c r="K6" s="54"/>
    </row>
    <row r="7" spans="2:11" s="3" customFormat="1" ht="20.25" customHeight="1" x14ac:dyDescent="0.25">
      <c r="B7" s="60"/>
      <c r="C7" s="51"/>
      <c r="D7" s="51"/>
      <c r="E7" s="51"/>
      <c r="F7" s="51"/>
      <c r="G7" s="51"/>
      <c r="H7" s="51"/>
      <c r="I7" s="51"/>
      <c r="J7" s="51"/>
      <c r="K7" s="54"/>
    </row>
    <row r="8" spans="2:11" s="3" customFormat="1" ht="19.5" customHeight="1" thickBot="1" x14ac:dyDescent="0.4">
      <c r="B8" s="62" t="s">
        <v>31</v>
      </c>
      <c r="C8" s="29"/>
      <c r="D8" s="29"/>
      <c r="E8" s="29"/>
      <c r="F8" s="29"/>
      <c r="G8" s="29"/>
      <c r="H8" s="30">
        <f>Resultat!C5</f>
        <v>121272</v>
      </c>
      <c r="I8" s="29" t="s">
        <v>32</v>
      </c>
      <c r="J8" s="29"/>
      <c r="K8" s="46"/>
    </row>
    <row r="9" spans="2:11" s="3" customFormat="1" x14ac:dyDescent="0.25">
      <c r="B9" s="36" t="s">
        <v>29</v>
      </c>
      <c r="C9" s="13"/>
      <c r="D9" s="13"/>
      <c r="E9" s="13"/>
      <c r="F9" s="13"/>
      <c r="G9" s="13"/>
      <c r="H9" s="13"/>
      <c r="I9" s="13"/>
      <c r="J9" s="14"/>
      <c r="K9" s="45"/>
    </row>
    <row r="10" spans="2:11" s="3" customFormat="1" x14ac:dyDescent="0.25">
      <c r="B10" s="36" t="s">
        <v>9</v>
      </c>
      <c r="C10" s="13"/>
      <c r="D10" s="13"/>
      <c r="E10" s="13"/>
      <c r="F10" s="13"/>
      <c r="G10" s="13"/>
      <c r="H10" s="13"/>
      <c r="I10" s="13"/>
      <c r="J10" s="14"/>
      <c r="K10" s="45"/>
    </row>
    <row r="11" spans="2:11" ht="15.75" thickBot="1" x14ac:dyDescent="0.3">
      <c r="B11" s="36" t="s">
        <v>23</v>
      </c>
      <c r="C11" s="13"/>
      <c r="D11" s="13"/>
      <c r="E11" s="13"/>
      <c r="F11" s="13"/>
      <c r="G11" s="13"/>
      <c r="H11" s="13"/>
      <c r="I11" s="13"/>
      <c r="J11" s="14"/>
      <c r="K11" s="37"/>
    </row>
    <row r="12" spans="2:11" s="3" customFormat="1" ht="15.75" x14ac:dyDescent="0.25">
      <c r="B12" s="38"/>
      <c r="C12" s="14"/>
      <c r="D12" s="14"/>
      <c r="E12" s="14"/>
      <c r="F12" s="49" t="s">
        <v>5</v>
      </c>
      <c r="G12" s="15" t="s">
        <v>37</v>
      </c>
      <c r="H12" s="14"/>
      <c r="I12" s="47"/>
      <c r="J12" s="50" t="s">
        <v>4</v>
      </c>
      <c r="K12" s="37"/>
    </row>
    <row r="13" spans="2:11" s="3" customFormat="1" ht="15.75" x14ac:dyDescent="0.25">
      <c r="B13" s="38" t="s">
        <v>8</v>
      </c>
      <c r="C13" s="14"/>
      <c r="D13" s="14"/>
      <c r="E13" s="14"/>
      <c r="F13" s="49"/>
      <c r="G13" s="15"/>
      <c r="H13" s="14"/>
      <c r="I13" s="49" t="s">
        <v>6</v>
      </c>
      <c r="J13" s="59">
        <v>270</v>
      </c>
      <c r="K13" s="37"/>
    </row>
    <row r="14" spans="2:11" s="3" customFormat="1" ht="15.75" x14ac:dyDescent="0.25">
      <c r="B14" s="38" t="s">
        <v>26</v>
      </c>
      <c r="C14" s="14"/>
      <c r="D14" s="14"/>
      <c r="E14" s="14"/>
      <c r="F14" s="49"/>
      <c r="G14" s="15"/>
      <c r="H14" s="14"/>
      <c r="I14" s="49" t="s">
        <v>6</v>
      </c>
      <c r="J14" s="55">
        <v>2</v>
      </c>
      <c r="K14" s="37"/>
    </row>
    <row r="15" spans="2:11" s="3" customFormat="1" ht="15.75" x14ac:dyDescent="0.25">
      <c r="B15" s="38" t="s">
        <v>17</v>
      </c>
      <c r="C15" s="14"/>
      <c r="D15" s="14"/>
      <c r="E15" s="14"/>
      <c r="F15" s="49"/>
      <c r="G15" s="15"/>
      <c r="H15" s="14"/>
      <c r="I15" s="49" t="s">
        <v>6</v>
      </c>
      <c r="J15" s="55">
        <v>2</v>
      </c>
      <c r="K15" s="37" t="s">
        <v>10</v>
      </c>
    </row>
    <row r="16" spans="2:11" ht="15.75" x14ac:dyDescent="0.25">
      <c r="B16" s="38" t="s">
        <v>11</v>
      </c>
      <c r="C16" s="14"/>
      <c r="D16" s="14"/>
      <c r="E16" s="14"/>
      <c r="F16" s="14"/>
      <c r="G16" s="14"/>
      <c r="H16" s="14"/>
      <c r="I16" s="49" t="s">
        <v>6</v>
      </c>
      <c r="J16" s="11">
        <v>0</v>
      </c>
      <c r="K16" s="37" t="s">
        <v>12</v>
      </c>
    </row>
    <row r="17" spans="2:13" s="3" customFormat="1" ht="15" customHeight="1" x14ac:dyDescent="0.25">
      <c r="B17" s="25" t="s">
        <v>24</v>
      </c>
      <c r="C17" s="31"/>
      <c r="D17" s="31"/>
      <c r="E17" s="31"/>
      <c r="F17" s="31"/>
      <c r="G17" s="31"/>
      <c r="H17" s="61" t="s">
        <v>34</v>
      </c>
      <c r="I17" s="56"/>
      <c r="J17" s="32"/>
      <c r="K17" s="37"/>
    </row>
    <row r="18" spans="2:13" s="3" customFormat="1" ht="15" customHeight="1" x14ac:dyDescent="0.25">
      <c r="B18" s="57" t="s">
        <v>27</v>
      </c>
      <c r="C18" s="58"/>
      <c r="D18" s="58"/>
      <c r="E18" s="58"/>
      <c r="F18" s="58"/>
      <c r="G18" s="58"/>
      <c r="H18" s="58"/>
      <c r="I18" s="58"/>
      <c r="J18" s="33"/>
      <c r="K18" s="37"/>
    </row>
    <row r="19" spans="2:13" x14ac:dyDescent="0.25">
      <c r="B19" s="26" t="s">
        <v>25</v>
      </c>
      <c r="C19" s="34"/>
      <c r="D19" s="34"/>
      <c r="E19" s="34"/>
      <c r="F19" s="34"/>
      <c r="G19" s="34"/>
      <c r="H19" s="34"/>
      <c r="I19" s="34"/>
      <c r="J19" s="35"/>
      <c r="K19" s="37"/>
    </row>
    <row r="20" spans="2:13" ht="15.75" x14ac:dyDescent="0.25">
      <c r="B20" s="39"/>
      <c r="C20" s="16"/>
      <c r="D20" s="16"/>
      <c r="E20" s="16"/>
      <c r="F20" s="16"/>
      <c r="G20" s="16"/>
      <c r="H20" s="16"/>
      <c r="I20" s="12"/>
      <c r="J20" s="48"/>
      <c r="K20" s="37"/>
    </row>
    <row r="21" spans="2:13" s="3" customFormat="1" x14ac:dyDescent="0.25">
      <c r="C21" s="16"/>
      <c r="D21" s="16"/>
      <c r="E21" s="16"/>
      <c r="F21" s="16"/>
      <c r="G21" s="16"/>
      <c r="H21" s="16"/>
      <c r="I21" s="16"/>
      <c r="J21" s="16"/>
      <c r="K21" s="37"/>
    </row>
    <row r="22" spans="2:13" x14ac:dyDescent="0.25">
      <c r="B22" s="39"/>
      <c r="C22" s="16"/>
      <c r="D22" s="16"/>
      <c r="E22" s="16"/>
      <c r="F22" s="16"/>
      <c r="G22" s="18"/>
      <c r="H22" s="17" t="s">
        <v>28</v>
      </c>
      <c r="I22" s="3"/>
      <c r="J22" s="16"/>
      <c r="K22" s="37"/>
    </row>
    <row r="23" spans="2:13" x14ac:dyDescent="0.25">
      <c r="B23" s="39"/>
      <c r="C23" s="16"/>
      <c r="D23" s="16"/>
      <c r="E23" s="16"/>
      <c r="F23" s="16"/>
      <c r="G23" s="16"/>
      <c r="H23" s="16"/>
      <c r="I23" s="16"/>
      <c r="J23" s="16"/>
      <c r="K23" s="37"/>
    </row>
    <row r="24" spans="2:13" x14ac:dyDescent="0.25">
      <c r="B24" s="39"/>
      <c r="C24" s="16"/>
      <c r="D24" s="16"/>
      <c r="E24" s="16"/>
      <c r="F24" s="16"/>
      <c r="G24" s="16"/>
      <c r="H24" s="16"/>
      <c r="I24" s="16"/>
      <c r="J24" s="16"/>
      <c r="K24" s="37"/>
    </row>
    <row r="25" spans="2:13" x14ac:dyDescent="0.25">
      <c r="B25" s="39"/>
      <c r="C25" s="16"/>
      <c r="D25" s="16"/>
      <c r="E25" s="16"/>
      <c r="F25" s="16"/>
      <c r="G25" s="16"/>
      <c r="H25" s="16"/>
      <c r="I25" s="16"/>
      <c r="J25" s="16"/>
      <c r="K25" s="37"/>
    </row>
    <row r="26" spans="2:13" x14ac:dyDescent="0.25">
      <c r="B26" s="39"/>
      <c r="C26" s="16"/>
      <c r="D26" s="16"/>
      <c r="E26" s="16"/>
      <c r="F26" s="16"/>
      <c r="G26" s="16"/>
      <c r="H26" s="16"/>
      <c r="I26" s="16"/>
      <c r="J26" s="16"/>
      <c r="K26" s="37"/>
    </row>
    <row r="27" spans="2:13" x14ac:dyDescent="0.25">
      <c r="B27" s="39"/>
      <c r="C27" s="16"/>
      <c r="D27" s="16"/>
      <c r="E27" s="16"/>
      <c r="F27" s="40" t="s">
        <v>7</v>
      </c>
      <c r="G27" s="16"/>
      <c r="H27" s="16"/>
      <c r="I27" s="16"/>
      <c r="J27" s="16"/>
      <c r="K27" s="37"/>
    </row>
    <row r="28" spans="2:13" x14ac:dyDescent="0.25">
      <c r="B28" s="41" t="s">
        <v>2</v>
      </c>
      <c r="C28" s="14"/>
      <c r="D28" s="14"/>
      <c r="E28" s="14"/>
      <c r="F28" s="14"/>
      <c r="G28" s="14"/>
      <c r="H28" s="14"/>
      <c r="I28" s="14"/>
      <c r="J28" s="14"/>
      <c r="K28" s="37"/>
    </row>
    <row r="29" spans="2:13" x14ac:dyDescent="0.25">
      <c r="B29" s="41" t="s">
        <v>3</v>
      </c>
      <c r="C29" s="15"/>
      <c r="D29" s="15"/>
      <c r="E29" s="15"/>
      <c r="F29" s="15"/>
      <c r="G29" s="15"/>
      <c r="H29" s="15"/>
      <c r="I29" s="15"/>
      <c r="J29" s="15"/>
      <c r="K29" s="45"/>
    </row>
    <row r="30" spans="2:13" ht="15.75" x14ac:dyDescent="0.25">
      <c r="B30" s="42" t="s">
        <v>40</v>
      </c>
      <c r="C30" s="43"/>
      <c r="D30" s="43"/>
      <c r="E30" s="43"/>
      <c r="F30" s="43"/>
      <c r="G30" s="43"/>
      <c r="H30" s="43"/>
      <c r="I30" s="43"/>
      <c r="J30" s="43"/>
      <c r="K30" s="44"/>
      <c r="M30" s="12"/>
    </row>
    <row r="33" spans="7:7" ht="15.75" x14ac:dyDescent="0.25">
      <c r="G33" s="52"/>
    </row>
  </sheetData>
  <sheetProtection password="CC77" sheet="1" objects="1" scenarios="1" selectLockedCells="1"/>
  <hyperlinks>
    <hyperlink ref="H17" r:id="rId1"/>
    <hyperlink ref="B18" r:id="rId2"/>
    <hyperlink ref="B2" r:id="rId3" display="https://www.xpshop.net/product/innolift-a600-651"/>
    <hyperlink ref="J2" r:id="rId4" display="Innolift A6007650"/>
  </hyperlinks>
  <pageMargins left="0.7" right="0.7" top="0.75" bottom="0.75" header="0.3" footer="0.3"/>
  <pageSetup paperSize="9" orientation="portrait" horizontalDpi="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C16" sqref="C16"/>
    </sheetView>
  </sheetViews>
  <sheetFormatPr defaultRowHeight="15" x14ac:dyDescent="0.25"/>
  <cols>
    <col min="2" max="2" width="84.140625" bestFit="1" customWidth="1"/>
    <col min="3" max="3" width="14.5703125" customWidth="1"/>
  </cols>
  <sheetData>
    <row r="2" spans="2:3" x14ac:dyDescent="0.25">
      <c r="B2" s="6" t="s">
        <v>0</v>
      </c>
    </row>
    <row r="3" spans="2:3" s="3" customFormat="1" x14ac:dyDescent="0.25"/>
    <row r="4" spans="2:3" s="3" customFormat="1" x14ac:dyDescent="0.25">
      <c r="B4" s="5" t="s">
        <v>16</v>
      </c>
      <c r="C4" s="5"/>
    </row>
    <row r="5" spans="2:3" s="3" customFormat="1" ht="15.75" x14ac:dyDescent="0.25">
      <c r="B5" s="5" t="s">
        <v>1</v>
      </c>
      <c r="C5" s="7">
        <f>C15-C16</f>
        <v>121272</v>
      </c>
    </row>
    <row r="6" spans="2:3" s="3" customFormat="1" ht="15.75" x14ac:dyDescent="0.25">
      <c r="B6" s="19"/>
      <c r="C6" s="20"/>
    </row>
    <row r="7" spans="2:3" x14ac:dyDescent="0.25">
      <c r="B7" s="21"/>
    </row>
    <row r="8" spans="2:3" s="3" customFormat="1" x14ac:dyDescent="0.25">
      <c r="B8" s="22" t="s">
        <v>13</v>
      </c>
      <c r="C8" s="4">
        <v>694</v>
      </c>
    </row>
    <row r="9" spans="2:3" s="3" customFormat="1" ht="15.75" x14ac:dyDescent="0.25">
      <c r="B9" s="23" t="s">
        <v>14</v>
      </c>
      <c r="C9" s="4">
        <v>500</v>
      </c>
    </row>
    <row r="10" spans="2:3" s="3" customFormat="1" x14ac:dyDescent="0.25"/>
    <row r="11" spans="2:3" s="3" customFormat="1" x14ac:dyDescent="0.25">
      <c r="B11" s="3" t="s">
        <v>18</v>
      </c>
      <c r="C11" s="4">
        <f>Resultat!C8/(Inmatning!J15*20)</f>
        <v>17.350000000000001</v>
      </c>
    </row>
    <row r="12" spans="2:3" s="3" customFormat="1" x14ac:dyDescent="0.25">
      <c r="B12" s="24" t="s">
        <v>19</v>
      </c>
      <c r="C12" s="4">
        <f>Inmatning!J13*Inmatning!J14*Inmatning!J15</f>
        <v>1080</v>
      </c>
    </row>
    <row r="13" spans="2:3" s="3" customFormat="1" x14ac:dyDescent="0.25">
      <c r="B13" s="24" t="s">
        <v>20</v>
      </c>
      <c r="C13" s="4">
        <f>Inmatning!J16*Inmatning!J15*Resultat!C9</f>
        <v>0</v>
      </c>
    </row>
    <row r="14" spans="2:3" s="3" customFormat="1" x14ac:dyDescent="0.25">
      <c r="B14" s="24"/>
      <c r="C14" s="4"/>
    </row>
    <row r="15" spans="2:3" s="3" customFormat="1" x14ac:dyDescent="0.25">
      <c r="B15" s="24" t="s">
        <v>21</v>
      </c>
      <c r="C15" s="4">
        <f>240*(C12+C13)</f>
        <v>259200</v>
      </c>
    </row>
    <row r="16" spans="2:3" s="3" customFormat="1" x14ac:dyDescent="0.25">
      <c r="B16" s="24" t="s">
        <v>22</v>
      </c>
      <c r="C16" s="4">
        <f>240*((Inmatning!J13*1*Inmatning!J15)+(C8*12/240))</f>
        <v>137928</v>
      </c>
    </row>
    <row r="17" spans="1:7" x14ac:dyDescent="0.25">
      <c r="B17" s="24" t="s">
        <v>15</v>
      </c>
      <c r="C17" s="4">
        <f>C9*Inmatning!J16</f>
        <v>0</v>
      </c>
    </row>
    <row r="18" spans="1:7" s="3" customFormat="1" x14ac:dyDescent="0.25">
      <c r="B18" s="24"/>
      <c r="C18" s="4"/>
    </row>
    <row r="19" spans="1:7" x14ac:dyDescent="0.25">
      <c r="B19" s="1"/>
      <c r="C19" s="2"/>
      <c r="D19" s="1"/>
      <c r="E19" s="1"/>
    </row>
    <row r="20" spans="1:7" x14ac:dyDescent="0.25">
      <c r="B20" s="1"/>
      <c r="C20" s="1"/>
      <c r="D20" s="1"/>
      <c r="E20" s="1"/>
    </row>
    <row r="22" spans="1:7" x14ac:dyDescent="0.25">
      <c r="A22" s="8"/>
      <c r="B22" s="10"/>
      <c r="C22" s="3"/>
      <c r="D22" s="3"/>
      <c r="E22" s="3"/>
      <c r="F22" s="9"/>
      <c r="G22" s="3"/>
    </row>
    <row r="24" spans="1:7" x14ac:dyDescent="0.25">
      <c r="B24" s="3"/>
      <c r="C24" s="3"/>
      <c r="D24" s="3"/>
      <c r="E24" s="3"/>
    </row>
    <row r="27" spans="1:7" x14ac:dyDescent="0.25">
      <c r="A27" s="8"/>
    </row>
  </sheetData>
  <sheetProtection password="CC77" sheet="1" objects="1" scenarios="1" selectLockedCells="1" selectUn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Inmatning</vt:lpstr>
      <vt:lpstr>Resultat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dcterms:created xsi:type="dcterms:W3CDTF">2017-09-03T20:53:07Z</dcterms:created>
  <dcterms:modified xsi:type="dcterms:W3CDTF">2019-12-09T11:41:43Z</dcterms:modified>
</cp:coreProperties>
</file>